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<sst xmlns="http://schemas.openxmlformats.org/spreadsheetml/2006/main" count="46" uniqueCount="41">
  <si>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COMPRATIV CU ULTIMII 3 ANI- ELEMENTE DE BILANT</t>
  </si>
  <si>
    <t>Nr.crt</t>
  </si>
  <si>
    <t>Detalii</t>
  </si>
  <si>
    <t>31,12,2007</t>
  </si>
  <si>
    <t>31,12,2008</t>
  </si>
  <si>
    <t>31,12,2009</t>
  </si>
  <si>
    <t xml:space="preserve">Diferenta fata </t>
  </si>
  <si>
    <t>%</t>
  </si>
  <si>
    <t>Diferenta fata</t>
  </si>
  <si>
    <t>de 2007</t>
  </si>
  <si>
    <t>de 2008</t>
  </si>
  <si>
    <t>Imobilizari corporale</t>
  </si>
  <si>
    <t>Imobilizari financiare</t>
  </si>
  <si>
    <t>Imobilizari necorporale</t>
  </si>
  <si>
    <t>Total Imobilizari(rd.1+2+3)</t>
  </si>
  <si>
    <t>Stocuri</t>
  </si>
  <si>
    <t>Creante</t>
  </si>
  <si>
    <t>Investitii financiare</t>
  </si>
  <si>
    <t>Casa si conturi la banci</t>
  </si>
  <si>
    <t>Active circulante(rd5+6+7+8)</t>
  </si>
  <si>
    <t>Alte active</t>
  </si>
  <si>
    <t>Datorii curente</t>
  </si>
  <si>
    <t>Datorii peste 1 an</t>
  </si>
  <si>
    <t>Subventii pentru investitii</t>
  </si>
  <si>
    <t>Active circulante nete(rd9+10-11-12-13</t>
  </si>
  <si>
    <t>Total active nete (rd4+14)</t>
  </si>
  <si>
    <t>Capital subscris varsat</t>
  </si>
  <si>
    <t>Rezerve din evaluare</t>
  </si>
  <si>
    <t>Rezerve legale</t>
  </si>
  <si>
    <t>Alte rezerve</t>
  </si>
  <si>
    <t>Profit/pierdere</t>
  </si>
  <si>
    <t>Repartizare profit/pierdere</t>
  </si>
  <si>
    <t>Rezultatul reportat</t>
  </si>
  <si>
    <t>Total capitaluri proprii</t>
  </si>
  <si>
    <t>(rd14+15+16+17+18-19+20)</t>
  </si>
  <si>
    <t>sume</t>
  </si>
  <si>
    <t>DIRECTOR ECONOMIC</t>
  </si>
  <si>
    <t>SC AB SERV CONSULT CONTAB SRL</t>
  </si>
  <si>
    <t>31,2,2010</t>
  </si>
  <si>
    <t>de 2009</t>
  </si>
  <si>
    <t>ANALIZA ACTIVITATII ECONOMICO-FIANACIARE LA 31,12,2010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</si>
</sst>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tabSelected="1" workbookViewId="0" topLeftCell="A1">
      <selection activeCell="B3" sqref="B3"/>
    </sheetView>
  </sheetViews>
  <sheetFormatPr defaultColWidth="9.140625" defaultRowHeight="12.75"/>
  <cols>
    <col min="1" max="1" width="6.00390625" style="0" customWidth="1"/>
    <col min="2" max="2" width="32.28125" style="0" customWidth="1"/>
    <col min="3" max="3" width="12.8515625" style="0" customWidth="1"/>
    <col min="4" max="4" width="13.140625" style="0" customWidth="1"/>
    <col min="5" max="5" width="12.140625" style="0" customWidth="1"/>
    <col min="6" max="6" width="11.8515625" style="0" customWidth="1"/>
    <col min="7" max="7" width="11.57421875" style="0" customWidth="1"/>
    <col min="8" max="8" width="8.8515625" style="0" customWidth="1"/>
    <col min="9" max="9" width="12.57421875" style="0" customWidth="1"/>
    <col min="10" max="10" width="31.7109375" style="0" hidden="1" customWidth="1"/>
    <col min="11" max="11" width="13.8515625" style="0" customWidth="1"/>
  </cols>
  <sheetData>
    <row r="3" spans="3:7" ht="15.75">
      <c r="C3" s="15" t="s">
        <v>40</v>
      </c>
      <c r="D3" s="15"/>
      <c r="E3" s="15"/>
      <c r="F3" s="15"/>
      <c r="G3" s="15"/>
    </row>
    <row r="4" spans="3:7" ht="15.75">
      <c r="C4" s="15" t="s">
        <v>0</v>
      </c>
      <c r="D4" s="15"/>
      <c r="E4" s="15"/>
      <c r="F4" s="15"/>
      <c r="G4" s="15"/>
    </row>
    <row r="5" spans="3:7" ht="15.75">
      <c r="C5" s="15"/>
      <c r="D5" s="15"/>
      <c r="E5" s="15"/>
      <c r="F5" s="15"/>
      <c r="G5" s="15"/>
    </row>
    <row r="7" spans="1:12" ht="12.75">
      <c r="A7" s="10" t="s">
        <v>1</v>
      </c>
      <c r="B7" s="2" t="s">
        <v>2</v>
      </c>
      <c r="C7" s="2" t="s">
        <v>3</v>
      </c>
      <c r="D7" s="10" t="s">
        <v>4</v>
      </c>
      <c r="E7" s="2" t="s">
        <v>5</v>
      </c>
      <c r="F7" s="2" t="s">
        <v>38</v>
      </c>
      <c r="G7" s="1" t="s">
        <v>6</v>
      </c>
      <c r="H7" s="3"/>
      <c r="I7" s="2" t="s">
        <v>8</v>
      </c>
      <c r="J7" s="2"/>
      <c r="K7" s="10" t="s">
        <v>8</v>
      </c>
      <c r="L7" s="3"/>
    </row>
    <row r="8" spans="1:12" ht="12.75">
      <c r="A8" s="11"/>
      <c r="B8" s="5"/>
      <c r="C8" s="5"/>
      <c r="D8" s="11"/>
      <c r="E8" s="5"/>
      <c r="F8" s="5"/>
      <c r="G8" s="7" t="s">
        <v>9</v>
      </c>
      <c r="H8" s="9"/>
      <c r="I8" s="8" t="s">
        <v>10</v>
      </c>
      <c r="J8" s="8"/>
      <c r="K8" s="12" t="s">
        <v>39</v>
      </c>
      <c r="L8" s="9"/>
    </row>
    <row r="9" spans="1:12" ht="12.75">
      <c r="A9" s="11"/>
      <c r="B9" s="5"/>
      <c r="C9" s="5"/>
      <c r="D9" s="11"/>
      <c r="E9" s="5"/>
      <c r="F9" s="5"/>
      <c r="G9" s="4" t="s">
        <v>35</v>
      </c>
      <c r="H9" s="6" t="s">
        <v>7</v>
      </c>
      <c r="I9" s="5" t="s">
        <v>35</v>
      </c>
      <c r="J9" s="5" t="s">
        <v>7</v>
      </c>
      <c r="K9" s="11" t="s">
        <v>35</v>
      </c>
      <c r="L9" s="6" t="s">
        <v>7</v>
      </c>
    </row>
    <row r="10" spans="1:12" ht="12.75">
      <c r="A10" s="13">
        <v>1</v>
      </c>
      <c r="B10" s="13" t="s">
        <v>13</v>
      </c>
      <c r="C10" s="13">
        <v>554</v>
      </c>
      <c r="D10" s="13">
        <v>554</v>
      </c>
      <c r="E10" s="13">
        <v>554</v>
      </c>
      <c r="F10" s="13">
        <v>1552</v>
      </c>
      <c r="G10" s="13">
        <f>F10-C10</f>
        <v>998</v>
      </c>
      <c r="H10" s="14">
        <f>F10/C10*100</f>
        <v>280.14440433212997</v>
      </c>
      <c r="I10" s="14">
        <f>F10-D10</f>
        <v>998</v>
      </c>
      <c r="J10" s="14">
        <f>F10/D10*100</f>
        <v>280.14440433212997</v>
      </c>
      <c r="K10" s="14">
        <f>F10-E10</f>
        <v>998</v>
      </c>
      <c r="L10" s="14">
        <f>F10/E10*100</f>
        <v>280.14440433212997</v>
      </c>
    </row>
    <row r="11" spans="1:12" ht="12.75">
      <c r="A11" s="13">
        <v>2</v>
      </c>
      <c r="B11" s="13" t="s">
        <v>11</v>
      </c>
      <c r="C11" s="13">
        <v>12558291</v>
      </c>
      <c r="D11" s="13">
        <v>12678940</v>
      </c>
      <c r="E11" s="13">
        <v>12263735</v>
      </c>
      <c r="F11" s="13">
        <v>11954523</v>
      </c>
      <c r="G11" s="13">
        <f aca="true" t="shared" si="0" ref="G11:G32">F11-C11</f>
        <v>-603768</v>
      </c>
      <c r="H11" s="14">
        <f aca="true" t="shared" si="1" ref="H11:H32">F11/C11*100</f>
        <v>95.19227576427399</v>
      </c>
      <c r="I11" s="14">
        <f aca="true" t="shared" si="2" ref="I11:I32">F11-D11</f>
        <v>-724417</v>
      </c>
      <c r="J11" s="14">
        <f aca="true" t="shared" si="3" ref="J11:J32">F11/D11*100</f>
        <v>94.28645454588475</v>
      </c>
      <c r="K11" s="14">
        <f aca="true" t="shared" si="4" ref="K11:K32">F11-E11</f>
        <v>-309212</v>
      </c>
      <c r="L11" s="14">
        <f aca="true" t="shared" si="5" ref="L11:L32">F11/E11*100</f>
        <v>97.47864741043409</v>
      </c>
    </row>
    <row r="12" spans="1:12" ht="12.75">
      <c r="A12" s="13">
        <v>3</v>
      </c>
      <c r="B12" s="13" t="s">
        <v>12</v>
      </c>
      <c r="C12" s="13">
        <v>34453</v>
      </c>
      <c r="D12" s="13">
        <v>95796</v>
      </c>
      <c r="E12" s="13">
        <v>76453</v>
      </c>
      <c r="F12" s="13">
        <v>76453</v>
      </c>
      <c r="G12" s="13">
        <f t="shared" si="0"/>
        <v>42000</v>
      </c>
      <c r="H12" s="14"/>
      <c r="I12" s="14">
        <f t="shared" si="2"/>
        <v>-19343</v>
      </c>
      <c r="J12" s="14">
        <f t="shared" si="3"/>
        <v>79.80813395131321</v>
      </c>
      <c r="K12" s="14">
        <f t="shared" si="4"/>
        <v>0</v>
      </c>
      <c r="L12" s="14">
        <f t="shared" si="5"/>
        <v>100</v>
      </c>
    </row>
    <row r="13" spans="1:12" ht="12.75">
      <c r="A13" s="13">
        <v>4</v>
      </c>
      <c r="B13" s="13" t="s">
        <v>14</v>
      </c>
      <c r="C13" s="13">
        <f>SUM(C10:C12)</f>
        <v>12593298</v>
      </c>
      <c r="D13" s="13">
        <f>SUM(D10:D12)</f>
        <v>12775290</v>
      </c>
      <c r="E13" s="13">
        <f>SUM(E10:E12)</f>
        <v>12340742</v>
      </c>
      <c r="F13" s="13">
        <v>12083498</v>
      </c>
      <c r="G13" s="13">
        <f t="shared" si="0"/>
        <v>-509800</v>
      </c>
      <c r="H13" s="14">
        <f t="shared" si="1"/>
        <v>95.95181500509239</v>
      </c>
      <c r="I13" s="14">
        <f t="shared" si="2"/>
        <v>-691792</v>
      </c>
      <c r="J13" s="14">
        <f t="shared" si="3"/>
        <v>94.5849213599065</v>
      </c>
      <c r="K13" s="14">
        <f t="shared" si="4"/>
        <v>-257244</v>
      </c>
      <c r="L13" s="14">
        <f t="shared" si="5"/>
        <v>97.91549000862348</v>
      </c>
    </row>
    <row r="14" spans="1:12" ht="12.75">
      <c r="A14" s="13">
        <v>5</v>
      </c>
      <c r="B14" s="13" t="s">
        <v>15</v>
      </c>
      <c r="C14" s="13">
        <v>1792389</v>
      </c>
      <c r="D14" s="13">
        <v>2115701</v>
      </c>
      <c r="E14" s="13">
        <v>908639</v>
      </c>
      <c r="F14" s="13">
        <v>920353</v>
      </c>
      <c r="G14" s="13">
        <f t="shared" si="0"/>
        <v>-872036</v>
      </c>
      <c r="H14" s="14">
        <f t="shared" si="1"/>
        <v>51.347837997220466</v>
      </c>
      <c r="I14" s="14">
        <f t="shared" si="2"/>
        <v>-1195348</v>
      </c>
      <c r="J14" s="14">
        <f t="shared" si="3"/>
        <v>43.501090182402905</v>
      </c>
      <c r="K14" s="14">
        <f t="shared" si="4"/>
        <v>11714</v>
      </c>
      <c r="L14" s="14">
        <f t="shared" si="5"/>
        <v>101.28918085180143</v>
      </c>
    </row>
    <row r="15" spans="1:12" ht="12.75">
      <c r="A15" s="13">
        <v>6</v>
      </c>
      <c r="B15" s="13" t="s">
        <v>16</v>
      </c>
      <c r="C15" s="13">
        <v>1736635</v>
      </c>
      <c r="D15" s="13">
        <v>2520544</v>
      </c>
      <c r="E15" s="13">
        <v>2345306</v>
      </c>
      <c r="F15" s="13">
        <v>1437905</v>
      </c>
      <c r="G15" s="13">
        <f t="shared" si="0"/>
        <v>-298730</v>
      </c>
      <c r="H15" s="14">
        <f t="shared" si="1"/>
        <v>82.79834277208509</v>
      </c>
      <c r="I15" s="14">
        <f t="shared" si="2"/>
        <v>-1082639</v>
      </c>
      <c r="J15" s="14">
        <f t="shared" si="3"/>
        <v>57.04740722637652</v>
      </c>
      <c r="K15" s="14">
        <f t="shared" si="4"/>
        <v>-907401</v>
      </c>
      <c r="L15" s="14">
        <f t="shared" si="5"/>
        <v>61.30991009275548</v>
      </c>
    </row>
    <row r="16" spans="1:12" ht="12.75">
      <c r="A16" s="13">
        <v>7</v>
      </c>
      <c r="B16" s="13" t="s">
        <v>17</v>
      </c>
      <c r="C16" s="13"/>
      <c r="D16" s="13"/>
      <c r="E16" s="13"/>
      <c r="F16" s="13"/>
      <c r="G16" s="13"/>
      <c r="H16" s="14"/>
      <c r="I16" s="14"/>
      <c r="J16" s="14"/>
      <c r="K16" s="14"/>
      <c r="L16" s="14"/>
    </row>
    <row r="17" spans="1:12" ht="12.75">
      <c r="A17" s="13">
        <v>8</v>
      </c>
      <c r="B17" s="13" t="s">
        <v>18</v>
      </c>
      <c r="C17" s="13">
        <v>95869</v>
      </c>
      <c r="D17" s="13">
        <v>78694</v>
      </c>
      <c r="E17" s="13">
        <v>9984</v>
      </c>
      <c r="F17" s="13">
        <v>9902</v>
      </c>
      <c r="G17" s="13">
        <f t="shared" si="0"/>
        <v>-85967</v>
      </c>
      <c r="H17" s="14">
        <f t="shared" si="1"/>
        <v>10.32867767474366</v>
      </c>
      <c r="I17" s="14">
        <f t="shared" si="2"/>
        <v>-68792</v>
      </c>
      <c r="J17" s="14">
        <f t="shared" si="3"/>
        <v>12.582916105420997</v>
      </c>
      <c r="K17" s="14">
        <f t="shared" si="4"/>
        <v>-82</v>
      </c>
      <c r="L17" s="14">
        <f t="shared" si="5"/>
        <v>99.1786858974359</v>
      </c>
    </row>
    <row r="18" spans="1:12" ht="12.75">
      <c r="A18" s="13">
        <v>9</v>
      </c>
      <c r="B18" s="13" t="s">
        <v>19</v>
      </c>
      <c r="C18" s="13">
        <v>3624893</v>
      </c>
      <c r="D18" s="13">
        <f>SUM(D14:D17)</f>
        <v>4714939</v>
      </c>
      <c r="E18" s="13">
        <f>SUM(E14:E17)</f>
        <v>3263929</v>
      </c>
      <c r="F18" s="13">
        <v>2368160</v>
      </c>
      <c r="G18" s="13">
        <f t="shared" si="0"/>
        <v>-1256733</v>
      </c>
      <c r="H18" s="14">
        <f t="shared" si="1"/>
        <v>65.33048009968846</v>
      </c>
      <c r="I18" s="14">
        <f t="shared" si="2"/>
        <v>-2346779</v>
      </c>
      <c r="J18" s="14">
        <f t="shared" si="3"/>
        <v>50.226736761599675</v>
      </c>
      <c r="K18" s="14">
        <f t="shared" si="4"/>
        <v>-895769</v>
      </c>
      <c r="L18" s="14">
        <f t="shared" si="5"/>
        <v>72.55549982858082</v>
      </c>
    </row>
    <row r="19" spans="1:12" ht="12.75">
      <c r="A19" s="13">
        <v>10</v>
      </c>
      <c r="B19" s="13" t="s">
        <v>20</v>
      </c>
      <c r="C19" s="13"/>
      <c r="D19" s="13"/>
      <c r="E19" s="13"/>
      <c r="F19" s="13"/>
      <c r="G19" s="13">
        <f t="shared" si="0"/>
        <v>0</v>
      </c>
      <c r="H19" s="14"/>
      <c r="I19" s="14">
        <f t="shared" si="2"/>
        <v>0</v>
      </c>
      <c r="J19" s="14"/>
      <c r="K19" s="14">
        <f t="shared" si="4"/>
        <v>0</v>
      </c>
      <c r="L19" s="14"/>
    </row>
    <row r="20" spans="1:12" ht="12.75">
      <c r="A20" s="13">
        <v>11</v>
      </c>
      <c r="B20" s="13" t="s">
        <v>21</v>
      </c>
      <c r="C20" s="13">
        <v>3376959</v>
      </c>
      <c r="D20" s="13">
        <v>4560036</v>
      </c>
      <c r="E20" s="13">
        <v>4864993</v>
      </c>
      <c r="F20" s="13">
        <v>4475849</v>
      </c>
      <c r="G20" s="13">
        <f t="shared" si="0"/>
        <v>1098890</v>
      </c>
      <c r="H20" s="14">
        <f t="shared" si="1"/>
        <v>132.54081556808953</v>
      </c>
      <c r="I20" s="14">
        <f t="shared" si="2"/>
        <v>-84187</v>
      </c>
      <c r="J20" s="14">
        <f t="shared" si="3"/>
        <v>98.15380843484569</v>
      </c>
      <c r="K20" s="14">
        <f t="shared" si="4"/>
        <v>-389144</v>
      </c>
      <c r="L20" s="14">
        <f t="shared" si="5"/>
        <v>92.00113956998499</v>
      </c>
    </row>
    <row r="21" spans="1:12" ht="12.75">
      <c r="A21" s="13">
        <v>12</v>
      </c>
      <c r="B21" s="13" t="s">
        <v>22</v>
      </c>
      <c r="C21" s="13">
        <v>629972</v>
      </c>
      <c r="D21" s="13">
        <v>1110348</v>
      </c>
      <c r="E21" s="13">
        <v>260836</v>
      </c>
      <c r="F21" s="13">
        <v>406852</v>
      </c>
      <c r="G21" s="13">
        <f t="shared" si="0"/>
        <v>-223120</v>
      </c>
      <c r="H21" s="14">
        <f t="shared" si="1"/>
        <v>64.58255287536588</v>
      </c>
      <c r="I21" s="14">
        <f t="shared" si="2"/>
        <v>-703496</v>
      </c>
      <c r="J21" s="14">
        <f t="shared" si="3"/>
        <v>36.64184561957152</v>
      </c>
      <c r="K21" s="14">
        <f t="shared" si="4"/>
        <v>146016</v>
      </c>
      <c r="L21" s="14">
        <f t="shared" si="5"/>
        <v>155.98000276035518</v>
      </c>
    </row>
    <row r="22" spans="1:12" ht="12.75">
      <c r="A22" s="13">
        <v>13</v>
      </c>
      <c r="B22" s="13" t="s">
        <v>23</v>
      </c>
      <c r="C22" s="13"/>
      <c r="D22" s="13">
        <v>858960</v>
      </c>
      <c r="E22" s="13">
        <v>765064</v>
      </c>
      <c r="F22" s="13">
        <v>344256</v>
      </c>
      <c r="G22" s="13">
        <f t="shared" si="0"/>
        <v>344256</v>
      </c>
      <c r="H22" s="14"/>
      <c r="I22" s="14">
        <f t="shared" si="2"/>
        <v>-514704</v>
      </c>
      <c r="J22" s="14">
        <f t="shared" si="3"/>
        <v>40.07823414361554</v>
      </c>
      <c r="K22" s="14">
        <f t="shared" si="4"/>
        <v>-420808</v>
      </c>
      <c r="L22" s="14">
        <f t="shared" si="5"/>
        <v>44.99701985716228</v>
      </c>
    </row>
    <row r="23" spans="1:12" ht="12.75">
      <c r="A23" s="13">
        <v>14</v>
      </c>
      <c r="B23" s="13" t="s">
        <v>24</v>
      </c>
      <c r="C23" s="13">
        <f>C18+C19-C20-C21</f>
        <v>-382038</v>
      </c>
      <c r="D23" s="13">
        <f>D18-D20-D21-D22</f>
        <v>-1814405</v>
      </c>
      <c r="E23" s="13">
        <f>E18+E19-E20-E21-E22</f>
        <v>-2626964</v>
      </c>
      <c r="F23" s="13">
        <f>F18+F19-F20-F21-F22</f>
        <v>-2858797</v>
      </c>
      <c r="G23" s="13">
        <f t="shared" si="0"/>
        <v>-2476759</v>
      </c>
      <c r="H23" s="14">
        <f t="shared" si="1"/>
        <v>748.301739617525</v>
      </c>
      <c r="I23" s="14">
        <f t="shared" si="2"/>
        <v>-1044392</v>
      </c>
      <c r="J23" s="14">
        <f t="shared" si="3"/>
        <v>157.56112885491387</v>
      </c>
      <c r="K23" s="14">
        <f t="shared" si="4"/>
        <v>-231833</v>
      </c>
      <c r="L23" s="14">
        <f t="shared" si="5"/>
        <v>108.82513045477593</v>
      </c>
    </row>
    <row r="24" spans="1:12" ht="12.75">
      <c r="A24" s="13">
        <v>15</v>
      </c>
      <c r="B24" s="13" t="s">
        <v>25</v>
      </c>
      <c r="C24" s="13">
        <v>12211260</v>
      </c>
      <c r="D24" s="13">
        <v>10960885</v>
      </c>
      <c r="E24" s="13">
        <f>E13+E23</f>
        <v>9713778</v>
      </c>
      <c r="F24" s="13">
        <f>F13+F23</f>
        <v>9224701</v>
      </c>
      <c r="G24" s="13">
        <f t="shared" si="0"/>
        <v>-2986559</v>
      </c>
      <c r="H24" s="14">
        <f t="shared" si="1"/>
        <v>75.54258119145773</v>
      </c>
      <c r="I24" s="14">
        <f t="shared" si="2"/>
        <v>-1736184</v>
      </c>
      <c r="J24" s="14">
        <f t="shared" si="3"/>
        <v>84.16018414571451</v>
      </c>
      <c r="K24" s="14">
        <f t="shared" si="4"/>
        <v>-489077</v>
      </c>
      <c r="L24" s="14">
        <f t="shared" si="5"/>
        <v>94.96512067704245</v>
      </c>
    </row>
    <row r="25" spans="1:12" ht="12.75">
      <c r="A25" s="13">
        <v>16</v>
      </c>
      <c r="B25" s="13" t="s">
        <v>26</v>
      </c>
      <c r="C25" s="13">
        <v>10984050</v>
      </c>
      <c r="D25" s="13">
        <v>10984050</v>
      </c>
      <c r="E25" s="13">
        <v>10984050</v>
      </c>
      <c r="F25" s="13">
        <v>10984050</v>
      </c>
      <c r="G25" s="13">
        <f t="shared" si="0"/>
        <v>0</v>
      </c>
      <c r="H25" s="14">
        <f t="shared" si="1"/>
        <v>100</v>
      </c>
      <c r="I25" s="14">
        <f t="shared" si="2"/>
        <v>0</v>
      </c>
      <c r="J25" s="14">
        <f t="shared" si="3"/>
        <v>100</v>
      </c>
      <c r="K25" s="14">
        <f t="shared" si="4"/>
        <v>0</v>
      </c>
      <c r="L25" s="14">
        <f t="shared" si="5"/>
        <v>100</v>
      </c>
    </row>
    <row r="26" spans="1:12" ht="12.75">
      <c r="A26" s="13">
        <v>17</v>
      </c>
      <c r="B26" s="13" t="s">
        <v>27</v>
      </c>
      <c r="C26" s="13">
        <v>606202</v>
      </c>
      <c r="D26" s="13">
        <v>208514</v>
      </c>
      <c r="E26" s="13"/>
      <c r="F26" s="13"/>
      <c r="G26" s="13">
        <f t="shared" si="0"/>
        <v>-606202</v>
      </c>
      <c r="H26" s="14">
        <f t="shared" si="1"/>
        <v>0</v>
      </c>
      <c r="I26" s="14">
        <f t="shared" si="2"/>
        <v>-208514</v>
      </c>
      <c r="J26" s="14">
        <f t="shared" si="3"/>
        <v>0</v>
      </c>
      <c r="K26" s="14">
        <f t="shared" si="4"/>
        <v>0</v>
      </c>
      <c r="L26" s="14">
        <v>0</v>
      </c>
    </row>
    <row r="27" spans="1:12" ht="12.75">
      <c r="A27" s="13">
        <v>18</v>
      </c>
      <c r="B27" s="13" t="s">
        <v>28</v>
      </c>
      <c r="C27" s="13">
        <v>943389</v>
      </c>
      <c r="D27" s="13">
        <v>943389</v>
      </c>
      <c r="E27" s="13">
        <v>943389</v>
      </c>
      <c r="F27" s="13">
        <v>943389</v>
      </c>
      <c r="G27" s="13">
        <f t="shared" si="0"/>
        <v>0</v>
      </c>
      <c r="H27" s="14">
        <f t="shared" si="1"/>
        <v>100</v>
      </c>
      <c r="I27" s="14">
        <f t="shared" si="2"/>
        <v>0</v>
      </c>
      <c r="J27" s="14">
        <f t="shared" si="3"/>
        <v>100</v>
      </c>
      <c r="K27" s="14">
        <f t="shared" si="4"/>
        <v>0</v>
      </c>
      <c r="L27" s="14">
        <f t="shared" si="5"/>
        <v>100</v>
      </c>
    </row>
    <row r="28" spans="1:12" ht="12.75">
      <c r="A28" s="13">
        <v>19</v>
      </c>
      <c r="B28" s="13" t="s">
        <v>29</v>
      </c>
      <c r="C28" s="13">
        <v>2047292</v>
      </c>
      <c r="D28" s="13"/>
      <c r="E28" s="13"/>
      <c r="F28" s="13"/>
      <c r="G28" s="13">
        <f t="shared" si="0"/>
        <v>-2047292</v>
      </c>
      <c r="H28" s="14">
        <f t="shared" si="1"/>
        <v>0</v>
      </c>
      <c r="I28" s="14">
        <f t="shared" si="2"/>
        <v>0</v>
      </c>
      <c r="J28" s="14" t="e">
        <f t="shared" si="3"/>
        <v>#DIV/0!</v>
      </c>
      <c r="K28" s="14">
        <f t="shared" si="4"/>
        <v>0</v>
      </c>
      <c r="L28" s="14">
        <v>0</v>
      </c>
    </row>
    <row r="29" spans="1:12" ht="12.75">
      <c r="A29" s="13">
        <v>20</v>
      </c>
      <c r="B29" s="13" t="s">
        <v>30</v>
      </c>
      <c r="C29" s="13">
        <v>-2369673</v>
      </c>
      <c r="D29" s="13">
        <v>-1163161</v>
      </c>
      <c r="E29" s="13">
        <v>-1242954</v>
      </c>
      <c r="F29" s="13">
        <v>-489077</v>
      </c>
      <c r="G29" s="13">
        <f t="shared" si="0"/>
        <v>1880596</v>
      </c>
      <c r="H29" s="14">
        <f t="shared" si="1"/>
        <v>20.639007998149957</v>
      </c>
      <c r="I29" s="14">
        <f t="shared" si="2"/>
        <v>674084</v>
      </c>
      <c r="J29" s="14">
        <f t="shared" si="3"/>
        <v>42.047231638612374</v>
      </c>
      <c r="K29" s="14">
        <f t="shared" si="4"/>
        <v>753877</v>
      </c>
      <c r="L29" s="14">
        <f t="shared" si="5"/>
        <v>39.34795656154612</v>
      </c>
    </row>
    <row r="30" spans="1:12" ht="12.75">
      <c r="A30" s="13">
        <v>21</v>
      </c>
      <c r="B30" s="13" t="s">
        <v>31</v>
      </c>
      <c r="C30" s="13">
        <v>2369673</v>
      </c>
      <c r="D30" s="13"/>
      <c r="E30" s="13"/>
      <c r="F30" s="13"/>
      <c r="G30" s="13">
        <f t="shared" si="0"/>
        <v>-2369673</v>
      </c>
      <c r="H30" s="14">
        <f t="shared" si="1"/>
        <v>0</v>
      </c>
      <c r="I30" s="14">
        <f t="shared" si="2"/>
        <v>0</v>
      </c>
      <c r="J30" s="14" t="e">
        <f t="shared" si="3"/>
        <v>#DIV/0!</v>
      </c>
      <c r="K30" s="14">
        <f t="shared" si="4"/>
        <v>0</v>
      </c>
      <c r="L30" s="14"/>
    </row>
    <row r="31" spans="1:12" ht="12.75">
      <c r="A31" s="13">
        <v>22</v>
      </c>
      <c r="B31" s="13" t="s">
        <v>32</v>
      </c>
      <c r="C31" s="13">
        <v>-2369673</v>
      </c>
      <c r="D31" s="13">
        <v>11907</v>
      </c>
      <c r="E31" s="13">
        <v>-970707</v>
      </c>
      <c r="F31" s="13">
        <v>2213661</v>
      </c>
      <c r="G31" s="13">
        <f t="shared" si="0"/>
        <v>4583334</v>
      </c>
      <c r="H31" s="14">
        <f t="shared" si="1"/>
        <v>-93.41630680688854</v>
      </c>
      <c r="I31" s="14">
        <f t="shared" si="2"/>
        <v>2201754</v>
      </c>
      <c r="J31" s="14">
        <f t="shared" si="3"/>
        <v>18591.257243638196</v>
      </c>
      <c r="K31" s="14">
        <f t="shared" si="4"/>
        <v>3184368</v>
      </c>
      <c r="L31" s="14">
        <f t="shared" si="5"/>
        <v>-228.0462590668451</v>
      </c>
    </row>
    <row r="32" spans="1:12" ht="12.75">
      <c r="A32" s="13">
        <v>23</v>
      </c>
      <c r="B32" s="13" t="s">
        <v>33</v>
      </c>
      <c r="C32" s="13">
        <v>12211260</v>
      </c>
      <c r="D32" s="13">
        <v>10960855</v>
      </c>
      <c r="E32" s="13">
        <f>E25+E27+E29+E31</f>
        <v>9713778</v>
      </c>
      <c r="F32" s="13">
        <f>F25+F27+F29-F31</f>
        <v>9224701</v>
      </c>
      <c r="G32" s="13">
        <f t="shared" si="0"/>
        <v>-2986559</v>
      </c>
      <c r="H32" s="14">
        <f t="shared" si="1"/>
        <v>75.54258119145773</v>
      </c>
      <c r="I32" s="14">
        <f t="shared" si="2"/>
        <v>-1736154</v>
      </c>
      <c r="J32" s="14">
        <f t="shared" si="3"/>
        <v>84.16041449321243</v>
      </c>
      <c r="K32" s="14">
        <f t="shared" si="4"/>
        <v>-489077</v>
      </c>
      <c r="L32" s="14">
        <f t="shared" si="5"/>
        <v>94.96512067704245</v>
      </c>
    </row>
    <row r="33" spans="1:12" ht="12.75">
      <c r="A33" s="13"/>
      <c r="B33" s="13" t="s">
        <v>34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5" ht="12.75">
      <c r="F35" t="s">
        <v>36</v>
      </c>
    </row>
    <row r="36" ht="12.75">
      <c r="F36" t="s">
        <v>37</v>
      </c>
    </row>
  </sheetData>
  <printOptions/>
  <pageMargins left="0.26" right="0.14" top="1" bottom="0.7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inox</cp:lastModifiedBy>
  <cp:lastPrinted>2010-02-03T11:31:29Z</cp:lastPrinted>
  <dcterms:created xsi:type="dcterms:W3CDTF">1996-10-14T23:33:28Z</dcterms:created>
  <dcterms:modified xsi:type="dcterms:W3CDTF">2011-03-21T05:26:22Z</dcterms:modified>
  <cp:category/>
  <cp:version/>
  <cp:contentType/>
  <cp:contentStatus/>
</cp:coreProperties>
</file>